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обекти 18.07.12" sheetId="1" r:id="rId1"/>
    <sheet name="обьекти" sheetId="2" r:id="rId2"/>
  </sheets>
  <definedNames>
    <definedName name="_xlnm.Print_Titles" localSheetId="1">'обьекти'!$9:$9</definedName>
  </definedNames>
  <calcPr fullCalcOnLoad="1"/>
</workbook>
</file>

<file path=xl/sharedStrings.xml><?xml version="1.0" encoding="utf-8"?>
<sst xmlns="http://schemas.openxmlformats.org/spreadsheetml/2006/main" count="242" uniqueCount="105">
  <si>
    <t>Кремінська міська рада</t>
  </si>
  <si>
    <t>Перелік</t>
  </si>
  <si>
    <t>006</t>
  </si>
  <si>
    <t>020</t>
  </si>
  <si>
    <t>030</t>
  </si>
  <si>
    <t>Головне управління охорони здоров'я облдержадміністрації</t>
  </si>
  <si>
    <t>060</t>
  </si>
  <si>
    <t>Секретар міської ради</t>
  </si>
  <si>
    <t>Л.В.Колесніченко</t>
  </si>
  <si>
    <t>160</t>
  </si>
  <si>
    <t>104</t>
  </si>
  <si>
    <t xml:space="preserve">Управління транспорту та зв’язку облдержадміністрації </t>
  </si>
  <si>
    <t>190</t>
  </si>
  <si>
    <t>у тому числі:</t>
  </si>
  <si>
    <t>080</t>
  </si>
  <si>
    <t>8=1-7-9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</si>
  <si>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</si>
  <si>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</si>
  <si>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</si>
  <si>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</si>
  <si>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>Управління культури і туризму облдержадміністрації</t>
  </si>
  <si>
    <t>Виконавчий апарат обласної ради</t>
  </si>
  <si>
    <t>тис. грн</t>
  </si>
  <si>
    <t>Управління освіти і науки облдержадміністрації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</si>
  <si>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</si>
  <si>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</si>
  <si>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</si>
  <si>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</si>
  <si>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 xml:space="preserve"> Управління  у справах молоді та спорту облдержадміністрації</t>
  </si>
  <si>
    <t>150101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</si>
  <si>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</si>
  <si>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</si>
  <si>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</si>
  <si>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</si>
  <si>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</si>
  <si>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</si>
  <si>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</si>
  <si>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</si>
  <si>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>КВК  КФКВ    КЕКВ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</si>
  <si>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</si>
  <si>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</si>
  <si>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</si>
  <si>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</si>
  <si>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</si>
  <si>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</si>
  <si>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</si>
  <si>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 xml:space="preserve"> Головне управління житлово-комунального господарства облдержадміністрації</t>
  </si>
  <si>
    <t>Управління містобудування та архітектури облдержадміністрації</t>
  </si>
  <si>
    <t>до рішення</t>
  </si>
  <si>
    <t>Всього</t>
  </si>
  <si>
    <t>Будівництво  футбольного  поля  для  комунальної  установи  "Луганський  обласний  фізкультурний  центр  "Олімп" м.Кремінна</t>
  </si>
  <si>
    <t xml:space="preserve"> ДОДАТОК 4</t>
  </si>
  <si>
    <t>об`єктів, видатки на які у 2012 році будуть проводитись за рахунок коштів бюджету розвитку</t>
  </si>
  <si>
    <t>капітальний ремонт житлового фонду</t>
  </si>
  <si>
    <t>співфінансування робіт з капітального ремонту житлових будинків, в яких створено ОСББ</t>
  </si>
  <si>
    <t>капітальний  ремонт будівлі міської ради</t>
  </si>
  <si>
    <t>капітальний ремонт водопровідних та каналізаційних мереж</t>
  </si>
  <si>
    <t>Капітальний ремонт гідрантів</t>
  </si>
  <si>
    <t>Капітальний ремонт димвентканалів</t>
  </si>
  <si>
    <t>Капітальний ремонт ШРП ДНЗ  "Катюша"</t>
  </si>
  <si>
    <r>
      <t>Капітальний ремонт та реконструкція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</si>
  <si>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інших обєктів</t>
  </si>
  <si>
    <t>Проектно-кошторисна документація до проекту "Реконструкція системи водопостачання м.Кремінна ІІ етап</t>
  </si>
  <si>
    <t>Придбання обладнання і предметів довгострокового користування, у т.ч.:</t>
  </si>
  <si>
    <t xml:space="preserve">Капітальний ремонт житлового фонду </t>
  </si>
  <si>
    <t>Капітальний ремонт пам´ятника Загиблим шахтарям"</t>
  </si>
  <si>
    <t>комплектуючи до ПК</t>
  </si>
  <si>
    <t>дитяча площадка "Малютка"</t>
  </si>
  <si>
    <t>капітальний ремонт покрівлі вул.Титова,12</t>
  </si>
  <si>
    <t>капітальний ремонт фасаду пр.Дитячий</t>
  </si>
  <si>
    <t>Капітальний ремонт водопроводних мереж пров.Совєтський</t>
  </si>
  <si>
    <t>Капітальний ремонт водопроводних мереж вул.Леніна</t>
  </si>
  <si>
    <t xml:space="preserve">Придбання комплекту і предметів світової та звуко-акустичної системи </t>
  </si>
  <si>
    <t>Разом</t>
  </si>
  <si>
    <t>котел з автоматикою для ДНЗ "Малятко"</t>
  </si>
  <si>
    <t>холодильник для харчоблоку ДНЗ "Ластівка"</t>
  </si>
  <si>
    <t>водонагріваючий бак для миття посуду для ДНЗ"Зіронька"</t>
  </si>
  <si>
    <t>.</t>
  </si>
  <si>
    <r>
      <t>Придбання комп</t>
    </r>
    <r>
      <rPr>
        <sz val="10"/>
        <rFont val="Arial"/>
        <family val="2"/>
      </rPr>
      <t>´</t>
    </r>
    <r>
      <rPr>
        <sz val="10"/>
        <rFont val="Arial CE"/>
        <family val="2"/>
      </rPr>
      <t>ютерної техніки</t>
    </r>
  </si>
  <si>
    <t>Благоустрій пешохідної зони по пр. Леніна від вул. Совєтської до вул. Тітова м. Кремінна</t>
  </si>
  <si>
    <t>пральна машина для ДНЗ" Малятко"</t>
  </si>
  <si>
    <t>Придбання копірувального приладу</t>
  </si>
  <si>
    <t>електромясорубка для ДНЗ "Ластівка", "Малятко"</t>
  </si>
  <si>
    <t>для шахти Кремінна, металевих  дверей.</t>
  </si>
  <si>
    <t>Придбання комплектів спортивного інвентарю</t>
  </si>
  <si>
    <t>сміттєвоз</t>
  </si>
  <si>
    <t xml:space="preserve">                                   18.07.2012р.  № 27/1</t>
  </si>
  <si>
    <t>мотокоса, бензокоса</t>
  </si>
  <si>
    <t>Капітальний ремонт артезіанських свердловин Ст.Краснянка</t>
  </si>
  <si>
    <t>Капітальний ремонт покрівлі  ДНЗ "Берізка"</t>
  </si>
  <si>
    <t>Проектно-кошторисна документація до проекту "Капітальний ремонт  аварійних балконів"</t>
  </si>
  <si>
    <t>Капітальний ремонт мереж зовнішнього освітлення</t>
  </si>
  <si>
    <t>Капітальний ремонт міського фонтану пр. Леніна</t>
  </si>
  <si>
    <t>Капітальний ремонт каналізаційної системи в районі школи № 3</t>
  </si>
  <si>
    <t>Реконструкция системи опалення  БК "Кремінна"</t>
  </si>
  <si>
    <t>Капітальний ремонт газової труби "Меморіал Слави"</t>
  </si>
  <si>
    <t>капітальний ремонт покрівлі ДНЗ " Берізка"</t>
  </si>
  <si>
    <t>мотокоса, газонокоса</t>
  </si>
  <si>
    <t>Капітальний ремонт газової труби (вічний вогонь)"Меморіал Слави"</t>
  </si>
  <si>
    <t>Капітальний ремонт службового автомобілю " Таврія"</t>
  </si>
  <si>
    <t>електромясорубка для ДНЗ "Ластівка", "Малятко","Катруся"</t>
  </si>
  <si>
    <t xml:space="preserve"> </t>
  </si>
  <si>
    <t>Проектно-кошторисна документація до проекту "Капітальний ремонт каналізаційної системи в районі школи № 3</t>
  </si>
  <si>
    <t xml:space="preserve">                                   05.09.2012р.  № 28/2</t>
  </si>
  <si>
    <t>Придбання котлу для BULLER AOTB - 50 та комплектуючих для клубу Ст. Краснянка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</si>
</sst>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47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10"/>
      <name val="Arial CE"/>
      <family val="2"/>
    </font>
    <font>
      <sz val="8"/>
      <name val="Arial Cyr"/>
      <family val="0"/>
    </font>
    <font>
      <i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9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175" fontId="1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175" fontId="23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7" fillId="0" borderId="12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5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top"/>
    </xf>
    <xf numFmtId="172" fontId="6" fillId="0" borderId="22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17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75" fontId="6" fillId="0" borderId="28" xfId="0" applyNumberFormat="1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6" fillId="0" borderId="24" xfId="0" applyNumberFormat="1" applyFont="1" applyBorder="1" applyAlignment="1">
      <alignment/>
    </xf>
    <xf numFmtId="175" fontId="6" fillId="0" borderId="26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44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5" fontId="17" fillId="0" borderId="20" xfId="0" applyNumberFormat="1" applyFont="1" applyFill="1" applyBorder="1" applyAlignment="1">
      <alignment/>
    </xf>
    <xf numFmtId="0" fontId="14" fillId="0" borderId="30" xfId="0" applyFont="1" applyBorder="1" applyAlignment="1">
      <alignment vertical="top" wrapText="1"/>
    </xf>
    <xf numFmtId="175" fontId="6" fillId="0" borderId="31" xfId="0" applyNumberFormat="1" applyFont="1" applyBorder="1" applyAlignment="1">
      <alignment/>
    </xf>
    <xf numFmtId="0" fontId="9" fillId="0" borderId="22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75" fontId="6" fillId="0" borderId="26" xfId="0" applyNumberFormat="1" applyFont="1" applyBorder="1" applyAlignment="1">
      <alignment horizontal="left" vertical="top" wrapText="1"/>
    </xf>
    <xf numFmtId="175" fontId="6" fillId="0" borderId="29" xfId="0" applyNumberFormat="1" applyFont="1" applyFill="1" applyBorder="1" applyAlignment="1">
      <alignment/>
    </xf>
    <xf numFmtId="0" fontId="9" fillId="0" borderId="22" xfId="0" applyFont="1" applyBorder="1" applyAlignment="1">
      <alignment vertical="top"/>
    </xf>
    <xf numFmtId="175" fontId="6" fillId="0" borderId="22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 horizontal="center" vertical="top"/>
    </xf>
    <xf numFmtId="0" fontId="20" fillId="0" borderId="33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75" fontId="17" fillId="0" borderId="34" xfId="0" applyNumberFormat="1" applyFont="1" applyBorder="1" applyAlignment="1">
      <alignment/>
    </xf>
    <xf numFmtId="172" fontId="17" fillId="0" borderId="35" xfId="0" applyNumberFormat="1" applyFont="1" applyBorder="1" applyAlignment="1">
      <alignment/>
    </xf>
    <xf numFmtId="175" fontId="17" fillId="0" borderId="36" xfId="0" applyNumberFormat="1" applyFont="1" applyBorder="1" applyAlignment="1">
      <alignment/>
    </xf>
    <xf numFmtId="175" fontId="17" fillId="0" borderId="32" xfId="0" applyNumberFormat="1" applyFont="1" applyBorder="1" applyAlignment="1">
      <alignment/>
    </xf>
    <xf numFmtId="173" fontId="6" fillId="0" borderId="37" xfId="0" applyNumberFormat="1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175" fontId="6" fillId="0" borderId="37" xfId="0" applyNumberFormat="1" applyFont="1" applyFill="1" applyBorder="1" applyAlignment="1">
      <alignment/>
    </xf>
    <xf numFmtId="175" fontId="6" fillId="0" borderId="38" xfId="0" applyNumberFormat="1" applyFont="1" applyFill="1" applyBorder="1" applyAlignment="1">
      <alignment/>
    </xf>
    <xf numFmtId="0" fontId="9" fillId="0" borderId="25" xfId="0" applyFont="1" applyBorder="1" applyAlignment="1">
      <alignment vertical="top"/>
    </xf>
    <xf numFmtId="0" fontId="20" fillId="0" borderId="26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75" fontId="6" fillId="0" borderId="20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center" wrapText="1"/>
    </xf>
    <xf numFmtId="175" fontId="6" fillId="0" borderId="20" xfId="0" applyNumberFormat="1" applyFont="1" applyBorder="1" applyAlignment="1">
      <alignment horizontal="left" vertical="top" wrapText="1"/>
    </xf>
    <xf numFmtId="175" fontId="8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Fill="1" applyBorder="1" applyAlignment="1">
      <alignment horizontal="left" vertical="top" wrapText="1"/>
    </xf>
    <xf numFmtId="0" fontId="14" fillId="0" borderId="38" xfId="0" applyFont="1" applyBorder="1" applyAlignment="1">
      <alignment vertical="top" wrapText="1"/>
    </xf>
    <xf numFmtId="0" fontId="9" fillId="0" borderId="27" xfId="0" applyFont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175" fontId="8" fillId="0" borderId="25" xfId="0" applyNumberFormat="1" applyFont="1" applyFill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75" fontId="6" fillId="0" borderId="25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 wrapText="1"/>
    </xf>
    <xf numFmtId="175" fontId="6" fillId="0" borderId="26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175" fontId="6" fillId="0" borderId="13" xfId="0" applyNumberFormat="1" applyFont="1" applyFill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175" fontId="15" fillId="0" borderId="13" xfId="0" applyNumberFormat="1" applyFont="1" applyBorder="1" applyAlignment="1">
      <alignment/>
    </xf>
    <xf numFmtId="172" fontId="15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0" fontId="1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6" fillId="0" borderId="29" xfId="0" applyFont="1" applyBorder="1" applyAlignment="1">
      <alignment/>
    </xf>
    <xf numFmtId="0" fontId="15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12" fillId="0" borderId="13" xfId="0" applyFont="1" applyBorder="1" applyAlignment="1">
      <alignment vertical="top"/>
    </xf>
    <xf numFmtId="175" fontId="8" fillId="0" borderId="15" xfId="0" applyNumberFormat="1" applyFont="1" applyFill="1" applyBorder="1" applyAlignment="1">
      <alignment/>
    </xf>
    <xf numFmtId="175" fontId="8" fillId="0" borderId="20" xfId="0" applyNumberFormat="1" applyFont="1" applyFill="1" applyBorder="1" applyAlignment="1">
      <alignment/>
    </xf>
    <xf numFmtId="175" fontId="17" fillId="0" borderId="1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5" fontId="8" fillId="0" borderId="0" xfId="0" applyNumberFormat="1" applyFont="1" applyFill="1" applyAlignment="1">
      <alignment/>
    </xf>
    <xf numFmtId="175" fontId="15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6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5" fillId="0" borderId="0" xfId="0" applyNumberFormat="1" applyFont="1" applyAlignment="1">
      <alignment/>
    </xf>
    <xf numFmtId="173" fontId="6" fillId="7" borderId="0" xfId="0" applyNumberFormat="1" applyFont="1" applyFill="1" applyBorder="1" applyAlignment="1">
      <alignment/>
    </xf>
    <xf numFmtId="172" fontId="6" fillId="7" borderId="0" xfId="0" applyNumberFormat="1" applyFont="1" applyFill="1" applyBorder="1" applyAlignment="1">
      <alignment/>
    </xf>
    <xf numFmtId="175" fontId="6" fillId="7" borderId="0" xfId="0" applyNumberFormat="1" applyFont="1" applyFill="1" applyBorder="1" applyAlignment="1">
      <alignment/>
    </xf>
    <xf numFmtId="175" fontId="6" fillId="7" borderId="13" xfId="0" applyNumberFormat="1" applyFont="1" applyFill="1" applyBorder="1" applyAlignment="1">
      <alignment/>
    </xf>
    <xf numFmtId="173" fontId="6" fillId="7" borderId="13" xfId="0" applyNumberFormat="1" applyFont="1" applyFill="1" applyBorder="1" applyAlignment="1">
      <alignment/>
    </xf>
    <xf numFmtId="172" fontId="6" fillId="7" borderId="13" xfId="0" applyNumberFormat="1" applyFont="1" applyFill="1" applyBorder="1" applyAlignment="1">
      <alignment/>
    </xf>
    <xf numFmtId="175" fontId="6" fillId="24" borderId="13" xfId="0" applyNumberFormat="1" applyFont="1" applyFill="1" applyBorder="1" applyAlignment="1">
      <alignment horizontal="left" vertical="top" wrapText="1"/>
    </xf>
    <xf numFmtId="175" fontId="6" fillId="24" borderId="13" xfId="0" applyNumberFormat="1" applyFont="1" applyFill="1" applyBorder="1" applyAlignment="1">
      <alignment/>
    </xf>
    <xf numFmtId="175" fontId="15" fillId="24" borderId="13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178" fontId="15" fillId="24" borderId="0" xfId="0" applyNumberFormat="1" applyFont="1" applyFill="1" applyAlignment="1">
      <alignment/>
    </xf>
    <xf numFmtId="175" fontId="44" fillId="0" borderId="13" xfId="0" applyNumberFormat="1" applyFont="1" applyFill="1" applyBorder="1" applyAlignment="1">
      <alignment horizontal="left" vertical="top" wrapText="1"/>
    </xf>
    <xf numFmtId="173" fontId="44" fillId="0" borderId="13" xfId="0" applyNumberFormat="1" applyFont="1" applyFill="1" applyBorder="1" applyAlignment="1">
      <alignment/>
    </xf>
    <xf numFmtId="172" fontId="44" fillId="0" borderId="13" xfId="0" applyNumberFormat="1" applyFont="1" applyFill="1" applyBorder="1" applyAlignment="1">
      <alignment/>
    </xf>
    <xf numFmtId="175" fontId="44" fillId="0" borderId="29" xfId="0" applyNumberFormat="1" applyFont="1" applyFill="1" applyBorder="1" applyAlignment="1">
      <alignment/>
    </xf>
    <xf numFmtId="175" fontId="6" fillId="25" borderId="20" xfId="0" applyNumberFormat="1" applyFont="1" applyFill="1" applyBorder="1" applyAlignment="1">
      <alignment/>
    </xf>
    <xf numFmtId="175" fontId="44" fillId="0" borderId="13" xfId="0" applyNumberFormat="1" applyFont="1" applyFill="1" applyBorder="1" applyAlignment="1">
      <alignment/>
    </xf>
    <xf numFmtId="175" fontId="6" fillId="25" borderId="13" xfId="0" applyNumberFormat="1" applyFont="1" applyFill="1" applyBorder="1" applyAlignment="1">
      <alignment/>
    </xf>
    <xf numFmtId="175" fontId="6" fillId="22" borderId="13" xfId="0" applyNumberFormat="1" applyFont="1" applyFill="1" applyBorder="1" applyAlignment="1">
      <alignment/>
    </xf>
    <xf numFmtId="173" fontId="6" fillId="22" borderId="13" xfId="0" applyNumberFormat="1" applyFont="1" applyFill="1" applyBorder="1" applyAlignment="1">
      <alignment/>
    </xf>
    <xf numFmtId="172" fontId="6" fillId="22" borderId="13" xfId="0" applyNumberFormat="1" applyFont="1" applyFill="1" applyBorder="1" applyAlignment="1">
      <alignment/>
    </xf>
    <xf numFmtId="175" fontId="6" fillId="22" borderId="29" xfId="0" applyNumberFormat="1" applyFont="1" applyFill="1" applyBorder="1" applyAlignment="1">
      <alignment/>
    </xf>
    <xf numFmtId="175" fontId="6" fillId="0" borderId="25" xfId="0" applyNumberFormat="1" applyFont="1" applyFill="1" applyBorder="1" applyAlignment="1">
      <alignment horizontal="left" vertical="top" wrapText="1"/>
    </xf>
    <xf numFmtId="175" fontId="6" fillId="0" borderId="20" xfId="0" applyNumberFormat="1" applyFont="1" applyFill="1" applyBorder="1" applyAlignment="1">
      <alignment wrapText="1"/>
    </xf>
    <xf numFmtId="175" fontId="44" fillId="0" borderId="20" xfId="0" applyNumberFormat="1" applyFont="1" applyFill="1" applyBorder="1" applyAlignment="1">
      <alignment/>
    </xf>
    <xf numFmtId="0" fontId="9" fillId="0" borderId="25" xfId="0" applyFont="1" applyBorder="1" applyAlignment="1">
      <alignment vertical="top" wrapText="1"/>
    </xf>
    <xf numFmtId="0" fontId="15" fillId="0" borderId="0" xfId="0" applyFont="1" applyFill="1" applyAlignment="1">
      <alignment/>
    </xf>
    <xf numFmtId="178" fontId="1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178" fontId="46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/>
    </xf>
    <xf numFmtId="0" fontId="9" fillId="0" borderId="27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5" fontId="8" fillId="0" borderId="29" xfId="0" applyNumberFormat="1" applyFont="1" applyFill="1" applyBorder="1" applyAlignment="1">
      <alignment/>
    </xf>
    <xf numFmtId="175" fontId="23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72" fontId="15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6" fillId="0" borderId="13" xfId="0" applyFont="1" applyFill="1" applyBorder="1" applyAlignment="1">
      <alignment/>
    </xf>
    <xf numFmtId="175" fontId="15" fillId="0" borderId="13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tabSelected="1" view="pageBreakPreview" zoomScaleSheetLayoutView="100" workbookViewId="0" topLeftCell="A1">
      <selection activeCell="G152" sqref="G152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9.62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11.25390625" style="5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6" t="s">
        <v>51</v>
      </c>
      <c r="D1" s="216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17" t="s">
        <v>103</v>
      </c>
      <c r="D4" s="217"/>
      <c r="E4" s="217"/>
      <c r="F4" s="217"/>
      <c r="G4" s="217"/>
    </row>
    <row r="6" spans="1:7" ht="15.75">
      <c r="A6" s="218" t="s">
        <v>1</v>
      </c>
      <c r="B6" s="218"/>
      <c r="C6" s="218"/>
      <c r="D6" s="218"/>
      <c r="E6" s="218"/>
      <c r="F6" s="218"/>
      <c r="G6" s="218"/>
    </row>
    <row r="7" spans="1:7" ht="15.75">
      <c r="A7" s="219" t="s">
        <v>52</v>
      </c>
      <c r="B7" s="219"/>
      <c r="C7" s="219"/>
      <c r="D7" s="219"/>
      <c r="E7" s="219"/>
      <c r="F7" s="219"/>
      <c r="G7" s="219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25.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G107+G108+G110+G111</f>
        <v>226.273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/>
      <c r="D109" s="164"/>
      <c r="E109" s="165"/>
      <c r="F109" s="166"/>
      <c r="G109" s="188"/>
      <c r="M109" s="190"/>
      <c r="P109" s="163"/>
    </row>
    <row r="110" spans="1:13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  <c r="M110" s="190"/>
    </row>
    <row r="111" spans="1:13" ht="12.75" outlineLevel="1">
      <c r="A111" s="115"/>
      <c r="B111" s="110"/>
      <c r="C111" s="54" t="s">
        <v>69</v>
      </c>
      <c r="D111" s="55"/>
      <c r="E111" s="56"/>
      <c r="F111" s="57"/>
      <c r="G111" s="54">
        <v>19.365</v>
      </c>
      <c r="M111" s="190"/>
    </row>
    <row r="112" spans="1:13" ht="25.5">
      <c r="A112" s="65">
        <v>2110</v>
      </c>
      <c r="B112" s="106"/>
      <c r="C112" s="189" t="s">
        <v>63</v>
      </c>
      <c r="D112" s="55"/>
      <c r="E112" s="56"/>
      <c r="F112" s="57"/>
      <c r="G112" s="134">
        <f>G113+G114+G115</f>
        <v>304.602</v>
      </c>
      <c r="M112" s="190"/>
    </row>
    <row r="113" spans="1:13" ht="12.75">
      <c r="A113" s="66"/>
      <c r="B113" s="110"/>
      <c r="C113" s="195" t="s">
        <v>85</v>
      </c>
      <c r="D113" s="195"/>
      <c r="E113" s="195"/>
      <c r="F113" s="195"/>
      <c r="G113" s="160">
        <v>290</v>
      </c>
      <c r="M113" s="191"/>
    </row>
    <row r="114" spans="1:13" ht="12.75">
      <c r="A114" s="66"/>
      <c r="B114" s="110"/>
      <c r="C114" s="71" t="s">
        <v>66</v>
      </c>
      <c r="D114" s="55"/>
      <c r="E114" s="56"/>
      <c r="F114" s="57"/>
      <c r="G114" s="71">
        <v>1.102</v>
      </c>
      <c r="M114" s="190"/>
    </row>
    <row r="115" spans="1:13" ht="12.75">
      <c r="A115" s="66"/>
      <c r="B115" s="110"/>
      <c r="C115" s="137" t="s">
        <v>67</v>
      </c>
      <c r="D115" s="55"/>
      <c r="E115" s="56"/>
      <c r="F115" s="57"/>
      <c r="G115" s="71">
        <v>13.5</v>
      </c>
      <c r="M115" s="190"/>
    </row>
    <row r="116" spans="1:13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G117+G118+G119+G120+G121+G122+G123+G124+G130+G125+G126+G127+G128+G129+G131</f>
        <v>307.848</v>
      </c>
      <c r="M116" s="190"/>
    </row>
    <row r="117" spans="1:13" ht="12.75">
      <c r="A117" s="66"/>
      <c r="B117" s="136"/>
      <c r="C117" s="63" t="s">
        <v>56</v>
      </c>
      <c r="D117" s="61"/>
      <c r="E117" s="62"/>
      <c r="F117" s="63"/>
      <c r="G117" s="63">
        <v>135</v>
      </c>
      <c r="M117" s="190"/>
    </row>
    <row r="118" spans="1:13" ht="12.75">
      <c r="A118" s="66"/>
      <c r="B118" s="136"/>
      <c r="C118" s="63" t="s">
        <v>57</v>
      </c>
      <c r="D118" s="61"/>
      <c r="E118" s="62"/>
      <c r="F118" s="63"/>
      <c r="G118" s="63">
        <v>10</v>
      </c>
      <c r="M118" s="190"/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M119" s="190"/>
      <c r="O119" s="163"/>
    </row>
    <row r="120" spans="1:13" ht="12.75">
      <c r="A120" s="66"/>
      <c r="B120" s="136"/>
      <c r="C120" s="63"/>
      <c r="D120" s="168"/>
      <c r="E120" s="169"/>
      <c r="F120" s="167"/>
      <c r="G120" s="63"/>
      <c r="M120" s="190"/>
    </row>
    <row r="121" spans="1:13" ht="12.75">
      <c r="A121" s="66"/>
      <c r="B121" s="136"/>
      <c r="C121" s="135" t="s">
        <v>65</v>
      </c>
      <c r="D121" s="61"/>
      <c r="E121" s="62"/>
      <c r="F121" s="63"/>
      <c r="G121" s="63">
        <v>26.276</v>
      </c>
      <c r="M121" s="190"/>
    </row>
    <row r="122" spans="1:13" ht="12.75">
      <c r="A122" s="66"/>
      <c r="B122" s="136"/>
      <c r="C122" s="135" t="s">
        <v>70</v>
      </c>
      <c r="D122" s="61"/>
      <c r="E122" s="62"/>
      <c r="F122" s="63"/>
      <c r="G122" s="63">
        <v>3.895</v>
      </c>
      <c r="M122" s="190"/>
    </row>
    <row r="123" spans="1:13" ht="12.75">
      <c r="A123" s="66"/>
      <c r="B123" s="136"/>
      <c r="C123" s="135" t="s">
        <v>71</v>
      </c>
      <c r="D123" s="61"/>
      <c r="E123" s="62"/>
      <c r="F123" s="63"/>
      <c r="G123" s="63">
        <v>1.884</v>
      </c>
      <c r="M123" s="190"/>
    </row>
    <row r="124" spans="1:13" ht="12.75">
      <c r="A124" s="66"/>
      <c r="B124" s="136"/>
      <c r="C124" s="63" t="s">
        <v>59</v>
      </c>
      <c r="D124" s="61"/>
      <c r="E124" s="62"/>
      <c r="F124" s="63"/>
      <c r="G124" s="63">
        <v>6.871</v>
      </c>
      <c r="M124" s="190"/>
    </row>
    <row r="125" spans="1:13" ht="12.75">
      <c r="A125" s="66"/>
      <c r="B125" s="136"/>
      <c r="C125" s="63" t="s">
        <v>88</v>
      </c>
      <c r="D125" s="55"/>
      <c r="E125" s="56"/>
      <c r="F125" s="57"/>
      <c r="G125" s="63">
        <v>22.606</v>
      </c>
      <c r="M125" s="190"/>
    </row>
    <row r="126" spans="1:13" ht="12.75">
      <c r="A126" s="66"/>
      <c r="B126" s="136"/>
      <c r="C126" s="63" t="s">
        <v>92</v>
      </c>
      <c r="D126" s="55"/>
      <c r="E126" s="56"/>
      <c r="F126" s="57"/>
      <c r="G126" s="63">
        <v>2.587</v>
      </c>
      <c r="M126" s="190"/>
    </row>
    <row r="127" spans="1:13" ht="12.75">
      <c r="A127" s="66"/>
      <c r="B127" s="136"/>
      <c r="C127" s="63" t="s">
        <v>98</v>
      </c>
      <c r="D127" s="55"/>
      <c r="E127" s="56"/>
      <c r="F127" s="57"/>
      <c r="G127" s="63">
        <v>3</v>
      </c>
      <c r="M127" s="190"/>
    </row>
    <row r="128" spans="1:13" ht="12.75">
      <c r="A128" s="66"/>
      <c r="B128" s="136"/>
      <c r="C128" s="142"/>
      <c r="D128" s="55"/>
      <c r="E128" s="56"/>
      <c r="F128" s="57"/>
      <c r="G128" s="63"/>
      <c r="M128" s="190"/>
    </row>
    <row r="129" spans="1:13" ht="12.75">
      <c r="A129" s="66"/>
      <c r="B129" s="136"/>
      <c r="C129" s="142"/>
      <c r="D129" s="55"/>
      <c r="E129" s="56"/>
      <c r="F129" s="57"/>
      <c r="G129" s="63"/>
      <c r="M129" s="190"/>
    </row>
    <row r="130" spans="1:13" ht="12.75">
      <c r="A130" s="66"/>
      <c r="B130" s="136"/>
      <c r="C130" s="186" t="s">
        <v>91</v>
      </c>
      <c r="D130" s="55"/>
      <c r="E130" s="56"/>
      <c r="F130" s="57"/>
      <c r="G130" s="137">
        <v>76</v>
      </c>
      <c r="M130" s="190"/>
    </row>
    <row r="131" spans="1:13" ht="12.75">
      <c r="A131" s="140"/>
      <c r="B131" s="141"/>
      <c r="C131" s="143" t="s">
        <v>99</v>
      </c>
      <c r="D131" s="61"/>
      <c r="E131" s="62"/>
      <c r="F131" s="63"/>
      <c r="G131" s="143">
        <v>9.729</v>
      </c>
      <c r="M131" s="190"/>
    </row>
    <row r="132" spans="1:15" ht="12.75">
      <c r="A132" s="65">
        <v>2143</v>
      </c>
      <c r="B132" s="129"/>
      <c r="C132" s="138" t="s">
        <v>61</v>
      </c>
      <c r="D132" s="61"/>
      <c r="E132" s="62"/>
      <c r="F132" s="92"/>
      <c r="G132" s="127">
        <f>G133+G134+G136+G135+G137</f>
        <v>214.588</v>
      </c>
      <c r="M132" s="192"/>
      <c r="O132" s="11"/>
    </row>
    <row r="133" spans="1:13" ht="25.5">
      <c r="A133" s="66"/>
      <c r="B133" s="130"/>
      <c r="C133" s="187" t="s">
        <v>90</v>
      </c>
      <c r="D133" s="61"/>
      <c r="E133" s="62"/>
      <c r="F133" s="92"/>
      <c r="G133" s="63">
        <v>6.816</v>
      </c>
      <c r="M133" s="190"/>
    </row>
    <row r="134" spans="1:13" ht="25.5">
      <c r="A134" s="66"/>
      <c r="B134" s="130" t="s">
        <v>77</v>
      </c>
      <c r="C134" s="142" t="s">
        <v>79</v>
      </c>
      <c r="D134" s="61"/>
      <c r="E134" s="62"/>
      <c r="F134" s="92"/>
      <c r="G134" s="63">
        <v>10.05</v>
      </c>
      <c r="M134" s="190"/>
    </row>
    <row r="135" spans="1:13" ht="12.75">
      <c r="A135" s="66"/>
      <c r="B135" s="130"/>
      <c r="C135" s="63" t="s">
        <v>94</v>
      </c>
      <c r="D135" s="183"/>
      <c r="E135" s="184"/>
      <c r="F135" s="185"/>
      <c r="G135" s="63">
        <v>152.048</v>
      </c>
      <c r="M135" s="190"/>
    </row>
    <row r="136" spans="1:13" ht="25.5">
      <c r="A136" s="66"/>
      <c r="B136" s="130"/>
      <c r="C136" s="142" t="s">
        <v>62</v>
      </c>
      <c r="D136" s="61"/>
      <c r="E136" s="62"/>
      <c r="F136" s="92"/>
      <c r="G136" s="63">
        <v>35.358</v>
      </c>
      <c r="M136" s="190"/>
    </row>
    <row r="137" spans="1:13" ht="25.5">
      <c r="A137" s="66"/>
      <c r="B137" s="130"/>
      <c r="C137" s="142" t="s">
        <v>102</v>
      </c>
      <c r="D137" s="61"/>
      <c r="E137" s="62"/>
      <c r="F137" s="92"/>
      <c r="G137" s="63">
        <v>10.316</v>
      </c>
      <c r="M137" s="190"/>
    </row>
    <row r="138" spans="1:15" ht="12.75">
      <c r="A138" s="132"/>
      <c r="B138" s="131" t="s">
        <v>49</v>
      </c>
      <c r="C138" s="46"/>
      <c r="D138" s="22" t="e">
        <f>+D8+D10+D19+D30+D67+D17+D38+D35+#REF!+D27</f>
        <v>#REF!</v>
      </c>
      <c r="E138" s="33" t="e">
        <f>+E8+E10+E19+E30+E67+E17+E38+E35+#REF!+E27</f>
        <v>#REF!</v>
      </c>
      <c r="F138" s="69" t="e">
        <f>+F8+F10+F19+F30+F67+F17+F38+F35+#REF!+F27</f>
        <v>#VALUE!</v>
      </c>
      <c r="G138" s="156">
        <f>G33+G112+G116+G132</f>
        <v>1053.311</v>
      </c>
      <c r="M138" s="193"/>
      <c r="N138" s="11"/>
      <c r="O138" s="11"/>
    </row>
    <row r="139" spans="1:13" ht="12.75">
      <c r="A139" s="196" t="s">
        <v>101</v>
      </c>
      <c r="B139" s="197"/>
      <c r="C139" s="142"/>
      <c r="D139" s="61"/>
      <c r="E139" s="62"/>
      <c r="F139" s="63"/>
      <c r="G139" s="63"/>
      <c r="M139" s="190"/>
    </row>
    <row r="140" spans="1:15" ht="12.75">
      <c r="A140" s="198"/>
      <c r="B140" s="199" t="s">
        <v>13</v>
      </c>
      <c r="C140" s="142"/>
      <c r="D140" s="61"/>
      <c r="E140" s="62"/>
      <c r="F140" s="92"/>
      <c r="G140" s="63"/>
      <c r="M140" s="190"/>
      <c r="O140" s="11"/>
    </row>
    <row r="141" spans="1:13" ht="12.75">
      <c r="A141" s="198">
        <v>2110</v>
      </c>
      <c r="B141" s="199"/>
      <c r="C141" s="142" t="s">
        <v>78</v>
      </c>
      <c r="D141" s="61"/>
      <c r="E141" s="62"/>
      <c r="F141" s="92"/>
      <c r="G141" s="63">
        <v>19.473</v>
      </c>
      <c r="M141" s="190"/>
    </row>
    <row r="142" spans="1:13" ht="12.75">
      <c r="A142" s="198"/>
      <c r="B142" s="199"/>
      <c r="C142" s="142" t="s">
        <v>81</v>
      </c>
      <c r="D142" s="61"/>
      <c r="E142" s="62"/>
      <c r="F142" s="92"/>
      <c r="G142" s="63">
        <v>2.5</v>
      </c>
      <c r="M142" s="190"/>
    </row>
    <row r="143" spans="1:13" ht="12.75">
      <c r="A143" s="200"/>
      <c r="B143" s="201" t="s">
        <v>49</v>
      </c>
      <c r="C143" s="202"/>
      <c r="D143" s="203" t="e">
        <f>+D12+D14+D23+D34+D71+D21+D42+D39+#REF!+D31</f>
        <v>#REF!</v>
      </c>
      <c r="E143" s="204" t="e">
        <f>+E12+E14+E23+E34+E71+E21+E42+E39+#REF!+E31</f>
        <v>#REF!</v>
      </c>
      <c r="F143" s="205" t="e">
        <f>+F12+F14+F23+F34+F71+F21+F42+F39+#REF!+F31</f>
        <v>#REF!</v>
      </c>
      <c r="G143" s="156">
        <f>G141+G142</f>
        <v>21.973</v>
      </c>
      <c r="M143" s="190"/>
    </row>
    <row r="144" spans="1:13" ht="12" hidden="1" outlineLevel="1" collapsed="1">
      <c r="A144" s="190"/>
      <c r="B144" s="206"/>
      <c r="C144" s="190"/>
      <c r="D144" s="190"/>
      <c r="E144" s="207"/>
      <c r="F144" s="190">
        <f>16832.581+410+291.4+9926.5</f>
        <v>27460.481</v>
      </c>
      <c r="G144" s="157" t="e">
        <f>+#REF!</f>
        <v>#REF!</v>
      </c>
      <c r="M144" s="190"/>
    </row>
    <row r="145" spans="1:13" ht="12.75" hidden="1" outlineLevel="1">
      <c r="A145" s="190"/>
      <c r="B145" s="190"/>
      <c r="C145" s="193"/>
      <c r="D145" s="190"/>
      <c r="E145" s="207"/>
      <c r="F145" s="193">
        <f>+F144-G143</f>
        <v>27438.507999999998</v>
      </c>
      <c r="G145" s="158" t="e">
        <f>+G144-G143</f>
        <v>#REF!</v>
      </c>
      <c r="M145" s="190"/>
    </row>
    <row r="146" spans="1:16" ht="12.75" outlineLevel="1">
      <c r="A146" s="195">
        <v>110204</v>
      </c>
      <c r="B146" s="195"/>
      <c r="C146" s="159"/>
      <c r="D146" s="195"/>
      <c r="E146" s="208"/>
      <c r="F146" s="159"/>
      <c r="G146" s="127"/>
      <c r="M146" s="190"/>
      <c r="P146" s="11"/>
    </row>
    <row r="147" spans="1:16" ht="12.75">
      <c r="A147" s="209"/>
      <c r="B147" s="199" t="s">
        <v>13</v>
      </c>
      <c r="C147" s="210"/>
      <c r="D147" s="195"/>
      <c r="E147" s="208"/>
      <c r="F147" s="195"/>
      <c r="G147" s="159"/>
      <c r="M147" s="190"/>
      <c r="P147" s="11"/>
    </row>
    <row r="148" spans="1:13" ht="12">
      <c r="A148" s="211">
        <v>2110</v>
      </c>
      <c r="B148" s="212"/>
      <c r="C148" s="211" t="s">
        <v>72</v>
      </c>
      <c r="D148" s="213"/>
      <c r="E148" s="208"/>
      <c r="F148" s="195"/>
      <c r="G148" s="159"/>
      <c r="M148" s="190"/>
    </row>
    <row r="149" spans="1:13" ht="14.25" customHeight="1">
      <c r="A149" s="214"/>
      <c r="B149" s="212"/>
      <c r="C149" s="159" t="s">
        <v>83</v>
      </c>
      <c r="D149" s="213"/>
      <c r="E149" s="195"/>
      <c r="F149" s="195"/>
      <c r="G149" s="160">
        <v>36</v>
      </c>
      <c r="M149" s="190"/>
    </row>
    <row r="150" spans="1:13" ht="24.75" customHeight="1">
      <c r="A150" s="220">
        <v>2133</v>
      </c>
      <c r="B150" s="212"/>
      <c r="C150" s="221" t="s">
        <v>104</v>
      </c>
      <c r="D150" s="213"/>
      <c r="E150" s="195"/>
      <c r="F150" s="195"/>
      <c r="G150" s="160">
        <v>22.575</v>
      </c>
      <c r="M150" s="190"/>
    </row>
    <row r="151" spans="1:13" ht="14.25" customHeight="1">
      <c r="A151" s="214"/>
      <c r="B151" s="209" t="s">
        <v>49</v>
      </c>
      <c r="C151" s="159"/>
      <c r="D151" s="195"/>
      <c r="E151" s="195"/>
      <c r="F151" s="195"/>
      <c r="G151" s="161">
        <f>G149+G150</f>
        <v>58.575</v>
      </c>
      <c r="M151" s="190"/>
    </row>
    <row r="152" spans="1:13" ht="14.25" customHeight="1">
      <c r="A152" s="195">
        <v>70101</v>
      </c>
      <c r="B152" s="209"/>
      <c r="C152" s="159"/>
      <c r="D152" s="195"/>
      <c r="E152" s="195"/>
      <c r="F152" s="195"/>
      <c r="G152" s="161"/>
      <c r="M152" s="190"/>
    </row>
    <row r="153" spans="1:13" ht="14.25" customHeight="1">
      <c r="A153" s="195"/>
      <c r="B153" s="209" t="s">
        <v>13</v>
      </c>
      <c r="C153" s="159"/>
      <c r="D153" s="195"/>
      <c r="E153" s="195"/>
      <c r="F153" s="195"/>
      <c r="G153" s="161"/>
      <c r="M153" s="190"/>
    </row>
    <row r="154" spans="1:13" ht="14.25" customHeight="1">
      <c r="A154" s="195">
        <v>2110</v>
      </c>
      <c r="B154" s="209"/>
      <c r="C154" s="159" t="s">
        <v>80</v>
      </c>
      <c r="D154" s="195"/>
      <c r="E154" s="195"/>
      <c r="F154" s="195"/>
      <c r="G154" s="162">
        <v>4.2</v>
      </c>
      <c r="M154" s="190"/>
    </row>
    <row r="155" spans="1:13" ht="14.25" customHeight="1">
      <c r="A155" s="195"/>
      <c r="B155" s="209"/>
      <c r="C155" s="159" t="s">
        <v>76</v>
      </c>
      <c r="D155" s="195"/>
      <c r="E155" s="195"/>
      <c r="F155" s="195"/>
      <c r="G155" s="162">
        <v>1.5</v>
      </c>
      <c r="M155" s="190"/>
    </row>
    <row r="156" spans="1:13" ht="14.25" customHeight="1">
      <c r="A156" s="195"/>
      <c r="B156" s="209"/>
      <c r="C156" s="159" t="s">
        <v>74</v>
      </c>
      <c r="D156" s="195"/>
      <c r="E156" s="195"/>
      <c r="F156" s="195"/>
      <c r="G156" s="162">
        <v>15.26</v>
      </c>
      <c r="M156" s="190"/>
    </row>
    <row r="157" spans="1:13" ht="14.25" customHeight="1">
      <c r="A157" s="195"/>
      <c r="B157" s="209"/>
      <c r="C157" s="159" t="s">
        <v>100</v>
      </c>
      <c r="D157" s="195"/>
      <c r="E157" s="195"/>
      <c r="F157" s="195"/>
      <c r="G157" s="160">
        <v>15.265</v>
      </c>
      <c r="M157" s="190"/>
    </row>
    <row r="158" spans="1:13" ht="14.25" customHeight="1">
      <c r="A158" s="195"/>
      <c r="B158" s="209"/>
      <c r="C158" s="159" t="s">
        <v>75</v>
      </c>
      <c r="D158" s="195"/>
      <c r="E158" s="195"/>
      <c r="F158" s="195"/>
      <c r="G158" s="160">
        <v>4</v>
      </c>
      <c r="M158" s="190"/>
    </row>
    <row r="159" spans="1:13" ht="14.25" customHeight="1">
      <c r="A159" s="195">
        <v>2133</v>
      </c>
      <c r="B159" s="209"/>
      <c r="C159" s="63" t="s">
        <v>96</v>
      </c>
      <c r="D159" s="55"/>
      <c r="E159" s="56"/>
      <c r="F159" s="57"/>
      <c r="G159" s="63">
        <v>155</v>
      </c>
      <c r="M159" s="190"/>
    </row>
    <row r="160" spans="1:13" ht="14.25" customHeight="1">
      <c r="A160" s="195"/>
      <c r="B160" s="209" t="s">
        <v>49</v>
      </c>
      <c r="C160" s="159"/>
      <c r="D160" s="195"/>
      <c r="E160" s="195"/>
      <c r="F160" s="195"/>
      <c r="G160" s="161">
        <f>SUM(G154:G159)</f>
        <v>195.225</v>
      </c>
      <c r="M160" s="190"/>
    </row>
    <row r="161" spans="1:13" ht="14.25" customHeight="1">
      <c r="A161" s="195">
        <v>100203</v>
      </c>
      <c r="B161" s="209"/>
      <c r="C161" s="190"/>
      <c r="D161" s="195"/>
      <c r="E161" s="195"/>
      <c r="F161" s="195"/>
      <c r="G161" s="160"/>
      <c r="M161" s="190"/>
    </row>
    <row r="162" spans="1:13" ht="14.25" customHeight="1">
      <c r="A162" s="195">
        <v>2110</v>
      </c>
      <c r="B162" s="209"/>
      <c r="C162" s="159" t="s">
        <v>97</v>
      </c>
      <c r="D162" s="195"/>
      <c r="E162" s="195"/>
      <c r="F162" s="195"/>
      <c r="G162" s="160">
        <v>5.5</v>
      </c>
      <c r="M162" s="190"/>
    </row>
    <row r="163" spans="1:13" ht="14.25" customHeight="1">
      <c r="A163" s="195"/>
      <c r="B163" s="209" t="s">
        <v>49</v>
      </c>
      <c r="C163" s="159"/>
      <c r="D163" s="195"/>
      <c r="E163" s="195"/>
      <c r="F163" s="195"/>
      <c r="G163" s="161">
        <f>G162</f>
        <v>5.5</v>
      </c>
      <c r="M163" s="190"/>
    </row>
    <row r="164" spans="1:13" ht="14.25" customHeight="1">
      <c r="A164" s="195">
        <v>130115</v>
      </c>
      <c r="B164" s="209"/>
      <c r="C164" s="159"/>
      <c r="D164" s="195"/>
      <c r="E164" s="195"/>
      <c r="F164" s="195"/>
      <c r="G164" s="160"/>
      <c r="M164" s="190"/>
    </row>
    <row r="165" spans="1:13" ht="14.25" customHeight="1">
      <c r="A165" s="195">
        <v>2110</v>
      </c>
      <c r="B165" s="199" t="s">
        <v>13</v>
      </c>
      <c r="C165" s="159" t="s">
        <v>84</v>
      </c>
      <c r="D165" s="195"/>
      <c r="E165" s="195"/>
      <c r="F165" s="195"/>
      <c r="G165" s="160">
        <v>7.782</v>
      </c>
      <c r="M165" s="190"/>
    </row>
    <row r="166" spans="1:14" ht="14.25" customHeight="1">
      <c r="A166" s="195"/>
      <c r="B166" s="209" t="s">
        <v>49</v>
      </c>
      <c r="C166" s="159"/>
      <c r="D166" s="195"/>
      <c r="E166" s="195"/>
      <c r="F166" s="195"/>
      <c r="G166" s="161">
        <f>G165</f>
        <v>7.782</v>
      </c>
      <c r="M166" s="194"/>
      <c r="N166" s="11"/>
    </row>
    <row r="167" spans="1:13" ht="14.25" customHeight="1">
      <c r="A167" s="143"/>
      <c r="B167" s="146" t="s">
        <v>73</v>
      </c>
      <c r="C167" s="144"/>
      <c r="D167" s="143"/>
      <c r="E167" s="143"/>
      <c r="F167" s="143"/>
      <c r="G167" s="161">
        <f>G138+G143+G151+G166+G163+G160</f>
        <v>1342.3659999999998</v>
      </c>
      <c r="M167" s="163"/>
    </row>
    <row r="168" spans="1:16" ht="18">
      <c r="A168" s="1"/>
      <c r="B168" s="53" t="s">
        <v>7</v>
      </c>
      <c r="C168" s="15" t="s">
        <v>8</v>
      </c>
      <c r="D168" s="2"/>
      <c r="E168" s="2" t="s">
        <v>8</v>
      </c>
      <c r="P168" s="163"/>
    </row>
    <row r="169" spans="1:7" ht="18">
      <c r="A169" s="1"/>
      <c r="B169" s="9"/>
      <c r="C169" s="215"/>
      <c r="D169" s="215"/>
      <c r="E169" s="215"/>
      <c r="F169" s="215"/>
      <c r="G169" s="215"/>
    </row>
    <row r="170" spans="1:7" ht="18">
      <c r="A170" s="1"/>
      <c r="B170" s="10"/>
      <c r="C170" s="10"/>
      <c r="E170" s="34"/>
      <c r="G170" s="11"/>
    </row>
    <row r="171" spans="5:7" ht="12">
      <c r="E171" s="34"/>
      <c r="G171" s="11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  <row r="228" ht="12">
      <c r="E228" s="34"/>
    </row>
    <row r="229" ht="12">
      <c r="E229" s="34"/>
    </row>
    <row r="230" ht="12">
      <c r="E230" s="34"/>
    </row>
  </sheetData>
  <mergeCells count="5">
    <mergeCell ref="C169:G169"/>
    <mergeCell ref="C1:D1"/>
    <mergeCell ref="C4:G4"/>
    <mergeCell ref="A6:G6"/>
    <mergeCell ref="A7:G7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7"/>
  <sheetViews>
    <sheetView zoomScaleSheetLayoutView="100" workbookViewId="0" topLeftCell="A112">
      <selection activeCell="C134" sqref="C134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8.37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9.25390625" style="5" bestFit="1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6" t="s">
        <v>51</v>
      </c>
      <c r="D1" s="216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17" t="s">
        <v>86</v>
      </c>
      <c r="D4" s="217"/>
      <c r="E4" s="217"/>
      <c r="F4" s="217"/>
      <c r="G4" s="217"/>
    </row>
    <row r="6" spans="1:7" ht="15.75">
      <c r="A6" s="218" t="s">
        <v>1</v>
      </c>
      <c r="B6" s="218"/>
      <c r="C6" s="218"/>
      <c r="D6" s="218"/>
      <c r="E6" s="218"/>
      <c r="F6" s="218"/>
      <c r="G6" s="218"/>
    </row>
    <row r="7" spans="1:7" ht="15.75">
      <c r="A7" s="219" t="s">
        <v>52</v>
      </c>
      <c r="B7" s="219"/>
      <c r="C7" s="219"/>
      <c r="D7" s="219"/>
      <c r="E7" s="219"/>
      <c r="F7" s="219"/>
      <c r="G7" s="219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38.2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G107+G108+G109+G110+G111</f>
        <v>233.338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 t="s">
        <v>55</v>
      </c>
      <c r="D109" s="164"/>
      <c r="E109" s="165"/>
      <c r="F109" s="166"/>
      <c r="G109" s="179">
        <v>7.065</v>
      </c>
      <c r="M109" s="5">
        <v>-181</v>
      </c>
      <c r="N109" s="5">
        <v>-10206</v>
      </c>
      <c r="O109" s="5">
        <f>SUM(M109:N109)</f>
        <v>-10387</v>
      </c>
      <c r="P109" s="163"/>
    </row>
    <row r="110" spans="1:7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</row>
    <row r="111" spans="1:16" ht="19.5" customHeight="1">
      <c r="A111" s="115"/>
      <c r="B111" s="126"/>
      <c r="C111" s="54" t="s">
        <v>69</v>
      </c>
      <c r="D111" s="55"/>
      <c r="E111" s="56"/>
      <c r="F111" s="57"/>
      <c r="G111" s="139">
        <v>19.365</v>
      </c>
      <c r="P111" s="163"/>
    </row>
    <row r="112" spans="1:7" ht="25.5">
      <c r="A112" s="65">
        <v>2110</v>
      </c>
      <c r="B112" s="106"/>
      <c r="C112" s="135" t="s">
        <v>63</v>
      </c>
      <c r="D112" s="55"/>
      <c r="E112" s="56"/>
      <c r="F112" s="57"/>
      <c r="G112" s="134">
        <f>G113+G114+G115</f>
        <v>304.602</v>
      </c>
    </row>
    <row r="113" spans="1:13" ht="12.75">
      <c r="A113" s="66"/>
      <c r="B113" s="110"/>
      <c r="C113" s="173" t="s">
        <v>85</v>
      </c>
      <c r="D113" s="173"/>
      <c r="E113" s="173"/>
      <c r="F113" s="173"/>
      <c r="G113" s="174">
        <v>290</v>
      </c>
      <c r="M113" s="163">
        <v>290</v>
      </c>
    </row>
    <row r="114" spans="1:7" ht="12.75">
      <c r="A114" s="66"/>
      <c r="B114" s="110"/>
      <c r="C114" s="137" t="s">
        <v>66</v>
      </c>
      <c r="D114" s="55"/>
      <c r="E114" s="56"/>
      <c r="F114" s="57"/>
      <c r="G114" s="71">
        <v>1.102</v>
      </c>
    </row>
    <row r="115" spans="1:7" ht="12.75">
      <c r="A115" s="66"/>
      <c r="B115" s="110"/>
      <c r="C115" s="137" t="s">
        <v>67</v>
      </c>
      <c r="D115" s="55"/>
      <c r="E115" s="56"/>
      <c r="F115" s="57"/>
      <c r="G115" s="71">
        <v>13.5</v>
      </c>
    </row>
    <row r="116" spans="1:7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</f>
        <v>324.903</v>
      </c>
    </row>
    <row r="117" spans="1:7" ht="12.75">
      <c r="A117" s="66"/>
      <c r="B117" s="136"/>
      <c r="C117" s="63" t="s">
        <v>56</v>
      </c>
      <c r="D117" s="61"/>
      <c r="E117" s="62"/>
      <c r="F117" s="63"/>
      <c r="G117" s="63">
        <v>135</v>
      </c>
    </row>
    <row r="118" spans="1:7" ht="12.75">
      <c r="A118" s="66"/>
      <c r="B118" s="136"/>
      <c r="C118" s="63" t="s">
        <v>57</v>
      </c>
      <c r="D118" s="61"/>
      <c r="E118" s="62"/>
      <c r="F118" s="63"/>
      <c r="G118" s="63">
        <v>10</v>
      </c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O119" s="163"/>
    </row>
    <row r="120" spans="1:7" ht="12.75">
      <c r="A120" s="66"/>
      <c r="B120" s="136"/>
      <c r="C120" s="63"/>
      <c r="D120" s="168"/>
      <c r="E120" s="169"/>
      <c r="F120" s="167"/>
      <c r="G120" s="63"/>
    </row>
    <row r="121" spans="1:7" ht="12.75">
      <c r="A121" s="66"/>
      <c r="B121" s="136"/>
      <c r="C121" s="135" t="s">
        <v>65</v>
      </c>
      <c r="D121" s="61"/>
      <c r="E121" s="62"/>
      <c r="F121" s="63"/>
      <c r="G121" s="63">
        <v>34.276</v>
      </c>
    </row>
    <row r="122" spans="1:7" ht="12.75">
      <c r="A122" s="66"/>
      <c r="B122" s="136"/>
      <c r="C122" s="135" t="s">
        <v>70</v>
      </c>
      <c r="D122" s="61"/>
      <c r="E122" s="62"/>
      <c r="F122" s="63"/>
      <c r="G122" s="63">
        <v>3.895</v>
      </c>
    </row>
    <row r="123" spans="1:7" ht="12.75">
      <c r="A123" s="66"/>
      <c r="B123" s="136"/>
      <c r="C123" s="135" t="s">
        <v>71</v>
      </c>
      <c r="D123" s="61"/>
      <c r="E123" s="62"/>
      <c r="F123" s="63"/>
      <c r="G123" s="63">
        <v>1.884</v>
      </c>
    </row>
    <row r="124" spans="1:7" ht="12.75">
      <c r="A124" s="66"/>
      <c r="B124" s="136"/>
      <c r="C124" s="63" t="s">
        <v>59</v>
      </c>
      <c r="D124" s="61"/>
      <c r="E124" s="62"/>
      <c r="F124" s="63"/>
      <c r="G124" s="63">
        <v>6.871</v>
      </c>
    </row>
    <row r="125" spans="1:13" ht="12.75">
      <c r="A125" s="66"/>
      <c r="B125" s="136"/>
      <c r="C125" s="171" t="s">
        <v>88</v>
      </c>
      <c r="D125" s="55"/>
      <c r="E125" s="56"/>
      <c r="F125" s="57"/>
      <c r="G125" s="63">
        <v>22.606</v>
      </c>
      <c r="M125" s="5">
        <v>22.606</v>
      </c>
    </row>
    <row r="126" spans="1:13" ht="12.75">
      <c r="A126" s="66"/>
      <c r="B126" s="136"/>
      <c r="C126" s="171" t="s">
        <v>92</v>
      </c>
      <c r="D126" s="55"/>
      <c r="E126" s="56"/>
      <c r="F126" s="57"/>
      <c r="G126" s="63">
        <v>2.587</v>
      </c>
      <c r="M126" s="5">
        <v>2.587</v>
      </c>
    </row>
    <row r="127" spans="1:13" ht="12.75">
      <c r="A127" s="66"/>
      <c r="B127" s="136"/>
      <c r="C127" s="182" t="s">
        <v>95</v>
      </c>
      <c r="D127" s="55"/>
      <c r="E127" s="56"/>
      <c r="F127" s="57"/>
      <c r="G127" s="63">
        <v>3</v>
      </c>
      <c r="M127" s="5">
        <v>3</v>
      </c>
    </row>
    <row r="128" spans="1:15" ht="25.5">
      <c r="A128" s="66"/>
      <c r="B128" s="136"/>
      <c r="C128" s="170" t="s">
        <v>90</v>
      </c>
      <c r="D128" s="55"/>
      <c r="E128" s="56"/>
      <c r="F128" s="57"/>
      <c r="G128" s="63">
        <v>6.816</v>
      </c>
      <c r="M128" s="5">
        <v>6.816</v>
      </c>
      <c r="O128" s="5">
        <v>2952</v>
      </c>
    </row>
    <row r="129" spans="1:13" ht="12.75">
      <c r="A129" s="66"/>
      <c r="B129" s="136"/>
      <c r="C129" s="170" t="s">
        <v>93</v>
      </c>
      <c r="D129" s="55"/>
      <c r="E129" s="56"/>
      <c r="F129" s="57"/>
      <c r="G129" s="63">
        <v>11.968</v>
      </c>
      <c r="M129" s="5">
        <v>11.968</v>
      </c>
    </row>
    <row r="130" spans="1:7" ht="12.75">
      <c r="A130" s="66"/>
      <c r="B130" s="136"/>
      <c r="C130" s="142" t="s">
        <v>91</v>
      </c>
      <c r="D130" s="55"/>
      <c r="E130" s="56"/>
      <c r="F130" s="57"/>
      <c r="G130" s="63">
        <v>76</v>
      </c>
    </row>
    <row r="131" spans="1:15" ht="12.75">
      <c r="A131" s="65">
        <v>2143</v>
      </c>
      <c r="B131" s="129"/>
      <c r="C131" s="138" t="s">
        <v>61</v>
      </c>
      <c r="D131" s="61"/>
      <c r="E131" s="62"/>
      <c r="F131" s="92"/>
      <c r="G131" s="127">
        <f>G132+G133+G135+G134</f>
        <v>197.45600000000002</v>
      </c>
      <c r="O131" s="11"/>
    </row>
    <row r="132" spans="1:7" ht="12.75">
      <c r="A132" s="66"/>
      <c r="B132" s="130"/>
      <c r="C132" s="175"/>
      <c r="D132" s="176"/>
      <c r="E132" s="177"/>
      <c r="F132" s="178"/>
      <c r="G132" s="180"/>
    </row>
    <row r="133" spans="1:7" ht="25.5">
      <c r="A133" s="66"/>
      <c r="B133" s="130" t="s">
        <v>77</v>
      </c>
      <c r="C133" s="142" t="s">
        <v>79</v>
      </c>
      <c r="D133" s="61"/>
      <c r="E133" s="62"/>
      <c r="F133" s="92"/>
      <c r="G133" s="63">
        <v>10.05</v>
      </c>
    </row>
    <row r="134" spans="1:7" ht="12.75">
      <c r="A134" s="66"/>
      <c r="B134" s="130"/>
      <c r="C134" s="182" t="s">
        <v>94</v>
      </c>
      <c r="D134" s="183"/>
      <c r="E134" s="184"/>
      <c r="F134" s="185"/>
      <c r="G134" s="182">
        <v>152.048</v>
      </c>
    </row>
    <row r="135" spans="1:13" ht="25.5">
      <c r="A135" s="66"/>
      <c r="B135" s="130"/>
      <c r="C135" s="142" t="s">
        <v>62</v>
      </c>
      <c r="D135" s="61"/>
      <c r="E135" s="62"/>
      <c r="F135" s="92"/>
      <c r="G135" s="181">
        <v>35.358</v>
      </c>
      <c r="M135" s="5">
        <v>181</v>
      </c>
    </row>
    <row r="136" spans="1:15" ht="12.75">
      <c r="A136" s="132"/>
      <c r="B136" s="131" t="s">
        <v>49</v>
      </c>
      <c r="C136" s="46"/>
      <c r="D136" s="22" t="e">
        <f>+D8+D10+D19+D30+D67+D17+D38+D35+#REF!+D27</f>
        <v>#REF!</v>
      </c>
      <c r="E136" s="33" t="e">
        <f>+E8+E10+E19+E30+E67+E17+E38+E35+#REF!+E27</f>
        <v>#REF!</v>
      </c>
      <c r="F136" s="69" t="e">
        <f>+F8+F10+F19+F30+F67+F17+F38+F35+#REF!+F27</f>
        <v>#VALUE!</v>
      </c>
      <c r="G136" s="156">
        <f>G33+G112+G116+G131</f>
        <v>1060.299</v>
      </c>
      <c r="M136" s="11">
        <f>G33+G112+G116+G131</f>
        <v>1060.299</v>
      </c>
      <c r="N136" s="11"/>
      <c r="O136" s="11"/>
    </row>
    <row r="137" spans="1:7" ht="12.75">
      <c r="A137" s="140">
        <v>10116</v>
      </c>
      <c r="B137" s="141"/>
      <c r="C137" s="142"/>
      <c r="D137" s="61"/>
      <c r="E137" s="62"/>
      <c r="F137" s="63"/>
      <c r="G137" s="63"/>
    </row>
    <row r="138" spans="1:15" ht="12.75">
      <c r="A138" s="67"/>
      <c r="B138" s="147" t="s">
        <v>13</v>
      </c>
      <c r="C138" s="142"/>
      <c r="D138" s="61"/>
      <c r="E138" s="62"/>
      <c r="F138" s="92"/>
      <c r="G138" s="63"/>
      <c r="O138" s="11"/>
    </row>
    <row r="139" spans="1:13" ht="12.75">
      <c r="A139" s="67">
        <v>2110</v>
      </c>
      <c r="B139" s="147"/>
      <c r="C139" s="142" t="s">
        <v>78</v>
      </c>
      <c r="D139" s="61"/>
      <c r="E139" s="62"/>
      <c r="F139" s="92"/>
      <c r="G139" s="63">
        <v>19.473</v>
      </c>
      <c r="M139" s="5">
        <v>10</v>
      </c>
    </row>
    <row r="140" spans="1:7" ht="12.75">
      <c r="A140" s="67"/>
      <c r="B140" s="147"/>
      <c r="C140" s="142" t="s">
        <v>81</v>
      </c>
      <c r="D140" s="61"/>
      <c r="E140" s="62"/>
      <c r="F140" s="92"/>
      <c r="G140" s="63">
        <v>2.5</v>
      </c>
    </row>
    <row r="141" spans="1:7" ht="12.75">
      <c r="A141" s="132"/>
      <c r="B141" s="153" t="s">
        <v>49</v>
      </c>
      <c r="C141" s="46"/>
      <c r="D141" s="22" t="e">
        <f>+D12+D14+D23+D34+D71+D21+D42+D39+#REF!+D31</f>
        <v>#REF!</v>
      </c>
      <c r="E141" s="33" t="e">
        <f>+E12+E14+E23+E34+E71+E21+E42+E39+#REF!+E31</f>
        <v>#REF!</v>
      </c>
      <c r="F141" s="69" t="e">
        <f>+F12+F14+F23+F34+F71+F21+F42+F39+#REF!+F31</f>
        <v>#REF!</v>
      </c>
      <c r="G141" s="156">
        <f>G139+G140</f>
        <v>21.973</v>
      </c>
    </row>
    <row r="142" spans="2:7" ht="12" hidden="1" outlineLevel="1" collapsed="1">
      <c r="B142" s="19"/>
      <c r="E142" s="34"/>
      <c r="F142" s="5">
        <f>16832.581+410+291.4+9926.5</f>
        <v>27460.481</v>
      </c>
      <c r="G142" s="157" t="e">
        <f>+#REF!</f>
        <v>#REF!</v>
      </c>
    </row>
    <row r="143" spans="3:7" ht="12.75" hidden="1" outlineLevel="1">
      <c r="C143" s="11"/>
      <c r="E143" s="34"/>
      <c r="F143" s="11">
        <f>+F142-G141</f>
        <v>27438.507999999998</v>
      </c>
      <c r="G143" s="158" t="e">
        <f>+G142-G141</f>
        <v>#REF!</v>
      </c>
    </row>
    <row r="144" spans="1:16" ht="12.75" outlineLevel="1">
      <c r="A144" s="143">
        <v>110204</v>
      </c>
      <c r="B144" s="143"/>
      <c r="C144" s="144"/>
      <c r="D144" s="143"/>
      <c r="E144" s="145"/>
      <c r="F144" s="144"/>
      <c r="G144" s="127"/>
      <c r="P144" s="11">
        <f>G141+G148+G157+G160+G163</f>
        <v>269.14399999999995</v>
      </c>
    </row>
    <row r="145" spans="1:16" ht="12.75">
      <c r="A145" s="146"/>
      <c r="B145" s="147" t="s">
        <v>13</v>
      </c>
      <c r="C145" s="152"/>
      <c r="D145" s="143"/>
      <c r="E145" s="145"/>
      <c r="F145" s="143"/>
      <c r="G145" s="159"/>
      <c r="P145" s="11">
        <f>G136+P144</f>
        <v>1329.443</v>
      </c>
    </row>
    <row r="146" spans="1:7" ht="12">
      <c r="A146" s="148">
        <v>2110</v>
      </c>
      <c r="B146" s="150"/>
      <c r="C146" s="148" t="s">
        <v>72</v>
      </c>
      <c r="D146" s="151"/>
      <c r="E146" s="145"/>
      <c r="F146" s="143"/>
      <c r="G146" s="159"/>
    </row>
    <row r="147" spans="1:7" ht="14.25" customHeight="1">
      <c r="A147" s="149"/>
      <c r="B147" s="150"/>
      <c r="C147" s="144" t="s">
        <v>83</v>
      </c>
      <c r="D147" s="151"/>
      <c r="E147" s="143"/>
      <c r="F147" s="143"/>
      <c r="G147" s="160">
        <v>38.664</v>
      </c>
    </row>
    <row r="148" spans="1:7" ht="14.25" customHeight="1">
      <c r="A148" s="149"/>
      <c r="B148" s="146" t="s">
        <v>49</v>
      </c>
      <c r="C148" s="144"/>
      <c r="D148" s="143"/>
      <c r="E148" s="143"/>
      <c r="F148" s="143"/>
      <c r="G148" s="161">
        <f>G147</f>
        <v>38.664</v>
      </c>
    </row>
    <row r="149" spans="1:7" ht="14.25" customHeight="1">
      <c r="A149" s="143">
        <v>70101</v>
      </c>
      <c r="B149" s="146"/>
      <c r="C149" s="144"/>
      <c r="D149" s="143"/>
      <c r="E149" s="143"/>
      <c r="F149" s="143"/>
      <c r="G149" s="161"/>
    </row>
    <row r="150" spans="1:7" ht="14.25" customHeight="1">
      <c r="A150" s="143"/>
      <c r="B150" s="146" t="s">
        <v>13</v>
      </c>
      <c r="C150" s="144"/>
      <c r="D150" s="143"/>
      <c r="E150" s="143"/>
      <c r="F150" s="143"/>
      <c r="G150" s="161"/>
    </row>
    <row r="151" spans="1:7" ht="14.25" customHeight="1">
      <c r="A151" s="143">
        <v>2110</v>
      </c>
      <c r="B151" s="146"/>
      <c r="C151" s="144" t="s">
        <v>80</v>
      </c>
      <c r="D151" s="143"/>
      <c r="E151" s="143"/>
      <c r="F151" s="143"/>
      <c r="G151" s="162">
        <v>4.2</v>
      </c>
    </row>
    <row r="152" spans="1:7" ht="14.25" customHeight="1">
      <c r="A152" s="143"/>
      <c r="B152" s="146"/>
      <c r="C152" s="144" t="s">
        <v>76</v>
      </c>
      <c r="D152" s="143"/>
      <c r="E152" s="143"/>
      <c r="F152" s="143"/>
      <c r="G152" s="162">
        <v>1.5</v>
      </c>
    </row>
    <row r="153" spans="1:7" ht="14.25" customHeight="1">
      <c r="A153" s="143"/>
      <c r="B153" s="146"/>
      <c r="C153" s="144" t="s">
        <v>74</v>
      </c>
      <c r="D153" s="143"/>
      <c r="E153" s="143"/>
      <c r="F153" s="143"/>
      <c r="G153" s="162">
        <v>15.26</v>
      </c>
    </row>
    <row r="154" spans="1:13" ht="14.25" customHeight="1">
      <c r="A154" s="143"/>
      <c r="B154" s="146"/>
      <c r="C154" s="144" t="s">
        <v>82</v>
      </c>
      <c r="D154" s="143"/>
      <c r="E154" s="143"/>
      <c r="F154" s="143"/>
      <c r="G154" s="160">
        <v>15.265</v>
      </c>
      <c r="M154" s="5">
        <v>3.66</v>
      </c>
    </row>
    <row r="155" spans="1:7" ht="14.25" customHeight="1">
      <c r="A155" s="143"/>
      <c r="B155" s="146"/>
      <c r="C155" s="144" t="s">
        <v>75</v>
      </c>
      <c r="D155" s="143"/>
      <c r="E155" s="143"/>
      <c r="F155" s="143"/>
      <c r="G155" s="160">
        <v>4</v>
      </c>
    </row>
    <row r="156" spans="1:13" ht="14.25" customHeight="1">
      <c r="A156" s="143">
        <v>2133</v>
      </c>
      <c r="B156" s="146"/>
      <c r="C156" s="171" t="s">
        <v>89</v>
      </c>
      <c r="D156" s="55"/>
      <c r="E156" s="56"/>
      <c r="F156" s="57"/>
      <c r="G156" s="63">
        <v>155</v>
      </c>
      <c r="M156" s="5">
        <v>155</v>
      </c>
    </row>
    <row r="157" spans="1:7" ht="14.25" customHeight="1">
      <c r="A157" s="143"/>
      <c r="B157" s="146" t="s">
        <v>49</v>
      </c>
      <c r="C157" s="144"/>
      <c r="D157" s="143"/>
      <c r="E157" s="143"/>
      <c r="F157" s="143"/>
      <c r="G157" s="161">
        <f>SUM(G151:G156)</f>
        <v>195.225</v>
      </c>
    </row>
    <row r="158" spans="1:7" ht="14.25" customHeight="1">
      <c r="A158" s="143">
        <v>100203</v>
      </c>
      <c r="B158" s="146"/>
      <c r="C158" s="144"/>
      <c r="D158" s="143"/>
      <c r="E158" s="143"/>
      <c r="F158" s="143"/>
      <c r="G158" s="160"/>
    </row>
    <row r="159" spans="1:13" ht="14.25" customHeight="1">
      <c r="A159" s="143">
        <v>2110</v>
      </c>
      <c r="B159" s="146"/>
      <c r="C159" s="172" t="s">
        <v>87</v>
      </c>
      <c r="D159" s="143"/>
      <c r="E159" s="143"/>
      <c r="F159" s="143"/>
      <c r="G159" s="160">
        <v>5.5</v>
      </c>
      <c r="M159" s="5">
        <v>5.5</v>
      </c>
    </row>
    <row r="160" spans="1:7" ht="14.25" customHeight="1">
      <c r="A160" s="143"/>
      <c r="B160" s="146" t="s">
        <v>49</v>
      </c>
      <c r="C160" s="144"/>
      <c r="D160" s="143"/>
      <c r="E160" s="143"/>
      <c r="F160" s="143"/>
      <c r="G160" s="161">
        <v>5.5</v>
      </c>
    </row>
    <row r="161" spans="1:7" ht="14.25" customHeight="1">
      <c r="A161" s="143">
        <v>130115</v>
      </c>
      <c r="B161" s="146"/>
      <c r="C161" s="144"/>
      <c r="D161" s="143"/>
      <c r="E161" s="143"/>
      <c r="F161" s="143"/>
      <c r="G161" s="160"/>
    </row>
    <row r="162" spans="1:7" ht="14.25" customHeight="1">
      <c r="A162" s="143">
        <v>2110</v>
      </c>
      <c r="B162" s="147" t="s">
        <v>13</v>
      </c>
      <c r="C162" s="144" t="s">
        <v>84</v>
      </c>
      <c r="D162" s="143"/>
      <c r="E162" s="143"/>
      <c r="F162" s="143"/>
      <c r="G162" s="160">
        <v>7.782</v>
      </c>
    </row>
    <row r="163" spans="1:7" ht="14.25" customHeight="1">
      <c r="A163" s="143"/>
      <c r="B163" s="146" t="s">
        <v>49</v>
      </c>
      <c r="C163" s="144"/>
      <c r="D163" s="143"/>
      <c r="E163" s="143"/>
      <c r="F163" s="143"/>
      <c r="G163" s="161">
        <f>G162</f>
        <v>7.782</v>
      </c>
    </row>
    <row r="164" spans="1:13" ht="14.25" customHeight="1">
      <c r="A164" s="143"/>
      <c r="B164" s="146" t="s">
        <v>73</v>
      </c>
      <c r="C164" s="144"/>
      <c r="D164" s="143"/>
      <c r="E164" s="143"/>
      <c r="F164" s="143"/>
      <c r="G164" s="161">
        <f>G136+G141+G148+G163+G160+G157</f>
        <v>1329.4429999999998</v>
      </c>
      <c r="M164" s="163">
        <f>SUM(M139:M163)</f>
        <v>174.16</v>
      </c>
    </row>
    <row r="165" spans="1:16" ht="18">
      <c r="A165" s="1"/>
      <c r="B165" s="53" t="s">
        <v>7</v>
      </c>
      <c r="C165" s="15" t="s">
        <v>8</v>
      </c>
      <c r="D165" s="2"/>
      <c r="E165" s="2" t="s">
        <v>8</v>
      </c>
      <c r="P165" s="163"/>
    </row>
    <row r="166" spans="1:7" ht="18">
      <c r="A166" s="1"/>
      <c r="B166" s="9"/>
      <c r="C166" s="215"/>
      <c r="D166" s="215"/>
      <c r="E166" s="215"/>
      <c r="F166" s="215"/>
      <c r="G166" s="215"/>
    </row>
    <row r="167" spans="1:13" ht="18">
      <c r="A167" s="1"/>
      <c r="B167" s="10"/>
      <c r="C167" s="10"/>
      <c r="E167" s="34"/>
      <c r="G167" s="11">
        <f>G136+G141+G148+G157+G160+G163</f>
        <v>1329.4429999999998</v>
      </c>
      <c r="M167" s="5">
        <v>865.512</v>
      </c>
    </row>
    <row r="168" spans="5:7" ht="12">
      <c r="E168" s="34"/>
      <c r="G168" s="11">
        <f>G167-M167</f>
        <v>463.9309999999998</v>
      </c>
    </row>
    <row r="169" ht="12">
      <c r="E169" s="34"/>
    </row>
    <row r="170" ht="12">
      <c r="E170" s="34"/>
    </row>
    <row r="171" ht="12">
      <c r="E171" s="34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</sheetData>
  <mergeCells count="5">
    <mergeCell ref="C166:G166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2012-07-20T13:16:08Z</cp:lastPrinted>
  <dcterms:created xsi:type="dcterms:W3CDTF">2005-12-20T08:09:25Z</dcterms:created>
  <dcterms:modified xsi:type="dcterms:W3CDTF">2012-09-05T08:25:07Z</dcterms:modified>
  <cp:category/>
  <cp:version/>
  <cp:contentType/>
  <cp:contentStatus/>
</cp:coreProperties>
</file>